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<sst xmlns="http://schemas.openxmlformats.org/spreadsheetml/2006/main" count="92" uniqueCount="77">
  <si>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Calculate your DC Loads:</t>
  </si>
  <si>
    <t>Lighting</t>
  </si>
  <si>
    <t>Amps</t>
  </si>
  <si>
    <t>Hours</t>
  </si>
  <si>
    <t>AH/Day</t>
  </si>
  <si>
    <t>Running Lights</t>
  </si>
  <si>
    <t>Anchor Light</t>
  </si>
  <si>
    <t>Interior Lights</t>
  </si>
  <si>
    <t>Instrument Lights</t>
  </si>
  <si>
    <t>Lighting AH</t>
  </si>
  <si>
    <t>Galley</t>
  </si>
  <si>
    <t>Refrigeration</t>
  </si>
  <si>
    <t>Based on an operating cycle of 50%.</t>
  </si>
  <si>
    <t>Prop Solenoid</t>
  </si>
  <si>
    <t>Based on three cooked meals per day.</t>
  </si>
  <si>
    <t>Galley AH</t>
  </si>
  <si>
    <t>Electronics</t>
  </si>
  <si>
    <t>VHF</t>
  </si>
  <si>
    <t>Standby current consumption. Transmit higher.</t>
  </si>
  <si>
    <t>SSB</t>
  </si>
  <si>
    <t>SSB transmit currents are about 30 amps.</t>
  </si>
  <si>
    <t>Loran/GPS</t>
  </si>
  <si>
    <t>Instruments</t>
  </si>
  <si>
    <t>Weather fax</t>
  </si>
  <si>
    <t>Assumes auto turn-on, turn-off.</t>
  </si>
  <si>
    <t>Radar</t>
  </si>
  <si>
    <t>Estimates have to be used due to sleep mode.</t>
  </si>
  <si>
    <t>Depth sounder</t>
  </si>
  <si>
    <t>Computer</t>
  </si>
  <si>
    <t>Energy Monitors</t>
  </si>
  <si>
    <t>Include digital readouts at distribution panel.</t>
  </si>
  <si>
    <t>Stereo</t>
  </si>
  <si>
    <t>Electronics AH</t>
  </si>
  <si>
    <t>Plumbing</t>
  </si>
  <si>
    <t>Electric Head</t>
  </si>
  <si>
    <t>Assumes 10 half minute flushes.</t>
  </si>
  <si>
    <t>Fresh Water Pump</t>
  </si>
  <si>
    <t>Calculate using average water consumption.</t>
  </si>
  <si>
    <t>Bilge Pump(s)</t>
  </si>
  <si>
    <t>This should be zero unless the boat leaks.</t>
  </si>
  <si>
    <t>Sanitation Sys</t>
  </si>
  <si>
    <t>Assumes a Lectra San 10 times per day.</t>
  </si>
  <si>
    <t>Shower sump</t>
  </si>
  <si>
    <t>Plumbing AH</t>
  </si>
  <si>
    <t>Inverter</t>
  </si>
  <si>
    <t>Watts</t>
  </si>
  <si>
    <t>Hrs/day</t>
  </si>
  <si>
    <t>All values assume inverter efficiency = 85%.</t>
  </si>
  <si>
    <t>Microwave</t>
  </si>
  <si>
    <t>Power factor may mess up this estimate.</t>
  </si>
  <si>
    <t>Heaters/dryers</t>
  </si>
  <si>
    <t>Chargers (nicad)</t>
  </si>
  <si>
    <t>TV/Video</t>
  </si>
  <si>
    <t>Other</t>
  </si>
  <si>
    <t>Inverter AH</t>
  </si>
  <si>
    <t>Gross Energy Consumption AH/Day</t>
  </si>
  <si>
    <t>Alternative Energy Sources</t>
  </si>
  <si>
    <t>Device</t>
  </si>
  <si>
    <t>AH/day</t>
  </si>
  <si>
    <t>Solar, avg</t>
  </si>
  <si>
    <t>Assumes one large panel.</t>
  </si>
  <si>
    <t>Wind, avg</t>
  </si>
  <si>
    <t>Assumes AIR Marine wind turbine in good location.</t>
  </si>
  <si>
    <t>Water, avg.</t>
  </si>
  <si>
    <t>Contribution of AES AH/Day</t>
  </si>
  <si>
    <t>Net Energy Consumption, AH/Day</t>
  </si>
  <si>
    <t>Desired Days Between Charging</t>
  </si>
  <si>
    <t>Range of Battery Use</t>
  </si>
  <si>
    <t>For example, from 40-85% state of charge.</t>
  </si>
  <si>
    <t>Recommended Battery Capacity</t>
  </si>
  <si>
    <t>Alternator Output, Amps</t>
  </si>
  <si>
    <t>Target would be 25% flooded, 40% gel, of capacity.</t>
  </si>
  <si>
    <t>Charge Efficiency Factor</t>
  </si>
  <si>
    <t>Gels = 95%, flooded cells = 85%</t>
  </si>
  <si>
    <t>Minimum Time to Charge</t>
  </si>
  <si>
    <t>Assumes alternator runs at full output.</t>
  </si>
  <si>
    <t xml:space="preserve"> Electrical Worksheet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</si>
</sst>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name val="Navigato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20" fontId="3" fillId="0" borderId="6">
      <alignment/>
      <protection/>
    </xf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right"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" fontId="2" fillId="0" borderId="6" xfId="59" applyNumberFormat="1" applyAlignment="1">
      <alignment horizontal="right"/>
      <protection/>
    </xf>
    <xf numFmtId="1" fontId="2" fillId="0" borderId="0" xfId="59" applyNumberFormat="1" applyBorder="1" applyAlignment="1">
      <alignment horizontal="right"/>
      <protection/>
    </xf>
    <xf numFmtId="1" fontId="2" fillId="0" borderId="6" xfId="59" applyNumberFormat="1">
      <alignment horizontal="right"/>
      <protection/>
    </xf>
    <xf numFmtId="1" fontId="2" fillId="0" borderId="0" xfId="59" applyNumberFormat="1" applyBorder="1">
      <alignment horizontal="right"/>
      <protection/>
    </xf>
    <xf numFmtId="0" fontId="4" fillId="0" borderId="0" xfId="0" applyFont="1" applyAlignment="1">
      <alignment horizontal="right"/>
    </xf>
    <xf numFmtId="9" fontId="2" fillId="0" borderId="6" xfId="58" applyFont="1" applyBorder="1" applyAlignment="1">
      <alignment horizontal="right"/>
    </xf>
    <xf numFmtId="9" fontId="2" fillId="0" borderId="0" xfId="58" applyFont="1" applyBorder="1" applyAlignment="1">
      <alignment horizontal="right"/>
    </xf>
    <xf numFmtId="20" fontId="2" fillId="0" borderId="6" xfId="52" applyFont="1">
      <alignment/>
      <protection/>
    </xf>
    <xf numFmtId="20" fontId="2" fillId="0" borderId="0" xfId="52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ours:minutes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ubtot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8">
      <selection activeCell="D76" sqref="D76"/>
    </sheetView>
  </sheetViews>
  <sheetFormatPr defaultColWidth="9.140625" defaultRowHeight="12.75"/>
  <cols>
    <col min="3" max="3" width="16.140625" style="0" customWidth="1"/>
  </cols>
  <sheetData>
    <row r="1" spans="1:8" ht="23.25">
      <c r="A1" s="1" t="s">
        <v>76</v>
      </c>
      <c r="B1" s="2"/>
      <c r="C1" s="2"/>
      <c r="D1" s="3"/>
      <c r="E1" s="3"/>
      <c r="F1" s="4"/>
      <c r="G1" s="5"/>
      <c r="H1" s="2"/>
    </row>
    <row r="2" spans="1:8" ht="12.75">
      <c r="A2" s="6">
        <v>1</v>
      </c>
      <c r="B2" s="7" t="s">
        <v>0</v>
      </c>
      <c r="C2" s="7"/>
      <c r="D2" s="8"/>
      <c r="E2" s="8"/>
      <c r="F2" s="9"/>
      <c r="G2" s="10"/>
      <c r="H2" s="7"/>
    </row>
    <row r="3" spans="1:8" ht="12.75">
      <c r="A3" s="6"/>
      <c r="B3" s="7"/>
      <c r="C3" s="7"/>
      <c r="D3" s="8"/>
      <c r="E3" s="8"/>
      <c r="F3" s="9"/>
      <c r="G3" s="10"/>
      <c r="H3" s="7"/>
    </row>
    <row r="4" spans="1:8" ht="12.75">
      <c r="A4" s="11"/>
      <c r="B4" s="12" t="s">
        <v>1</v>
      </c>
      <c r="D4" s="8" t="s">
        <v>2</v>
      </c>
      <c r="E4" s="13" t="s">
        <v>3</v>
      </c>
      <c r="F4" s="14" t="s">
        <v>4</v>
      </c>
      <c r="G4" s="15"/>
      <c r="H4" s="16"/>
    </row>
    <row r="5" spans="1:8" ht="12.75">
      <c r="A5" s="6"/>
      <c r="B5" s="12"/>
      <c r="C5" s="7" t="s">
        <v>5</v>
      </c>
      <c r="D5" s="8">
        <v>2</v>
      </c>
      <c r="E5" s="8">
        <v>9</v>
      </c>
      <c r="F5" s="9">
        <f>+D5*E5</f>
        <v>18</v>
      </c>
      <c r="G5" s="10"/>
      <c r="H5" s="7"/>
    </row>
    <row r="6" spans="1:8" ht="12.75">
      <c r="A6" s="6"/>
      <c r="B6" s="12"/>
      <c r="C6" s="7" t="s">
        <v>6</v>
      </c>
      <c r="D6" s="8">
        <v>1</v>
      </c>
      <c r="E6" s="8">
        <v>0</v>
      </c>
      <c r="F6" s="9">
        <f>+D6*E6</f>
        <v>0</v>
      </c>
      <c r="G6" s="10"/>
      <c r="H6" s="7"/>
    </row>
    <row r="7" spans="1:8" ht="12.75">
      <c r="A7" s="6"/>
      <c r="B7" s="12"/>
      <c r="C7" s="7" t="s">
        <v>7</v>
      </c>
      <c r="D7" s="8">
        <v>4</v>
      </c>
      <c r="E7" s="8">
        <v>2</v>
      </c>
      <c r="F7" s="9">
        <f>+D7*E7</f>
        <v>8</v>
      </c>
      <c r="G7" s="10"/>
      <c r="H7" s="7"/>
    </row>
    <row r="8" spans="1:8" ht="12.75">
      <c r="A8" s="6"/>
      <c r="B8" s="12"/>
      <c r="C8" s="7" t="s">
        <v>8</v>
      </c>
      <c r="D8" s="8">
        <v>0.25</v>
      </c>
      <c r="E8" s="8">
        <v>12</v>
      </c>
      <c r="F8" s="9">
        <f>+D8*E8</f>
        <v>3</v>
      </c>
      <c r="G8" s="10"/>
      <c r="H8" s="7"/>
    </row>
    <row r="9" spans="1:7" ht="12.75">
      <c r="A9" s="6"/>
      <c r="B9" s="12"/>
      <c r="C9" s="7"/>
      <c r="D9" s="8" t="s">
        <v>9</v>
      </c>
      <c r="E9" s="13"/>
      <c r="F9" s="17">
        <f>SUM(F5:F8)</f>
        <v>29</v>
      </c>
      <c r="G9" s="18"/>
    </row>
    <row r="10" spans="1:8" ht="12.75">
      <c r="A10" s="6"/>
      <c r="B10" s="12"/>
      <c r="C10" s="7"/>
      <c r="D10" s="8"/>
      <c r="E10" s="13"/>
      <c r="F10" s="14"/>
      <c r="G10" s="15"/>
      <c r="H10" s="7"/>
    </row>
    <row r="11" spans="1:8" ht="12.75">
      <c r="A11" s="6"/>
      <c r="B11" s="12" t="s">
        <v>10</v>
      </c>
      <c r="C11" s="7"/>
      <c r="D11" s="8" t="s">
        <v>2</v>
      </c>
      <c r="E11" s="13" t="s">
        <v>3</v>
      </c>
      <c r="F11" s="14" t="s">
        <v>4</v>
      </c>
      <c r="G11" s="15"/>
      <c r="H11" s="7"/>
    </row>
    <row r="12" spans="1:8" ht="12.75">
      <c r="A12" s="6"/>
      <c r="B12" s="12"/>
      <c r="C12" s="7" t="s">
        <v>11</v>
      </c>
      <c r="D12" s="8">
        <v>2.5</v>
      </c>
      <c r="E12" s="8">
        <v>24</v>
      </c>
      <c r="F12" s="9">
        <f>+D12*E12</f>
        <v>60</v>
      </c>
      <c r="G12" s="10"/>
      <c r="H12" s="7" t="s">
        <v>12</v>
      </c>
    </row>
    <row r="13" spans="1:8" ht="12.75">
      <c r="A13" s="6"/>
      <c r="B13" s="12"/>
      <c r="C13" s="7" t="s">
        <v>13</v>
      </c>
      <c r="D13" s="8">
        <v>0.6</v>
      </c>
      <c r="E13" s="8">
        <v>4</v>
      </c>
      <c r="F13" s="9">
        <f>+D13*E13</f>
        <v>2.4</v>
      </c>
      <c r="G13" s="10"/>
      <c r="H13" s="7" t="s">
        <v>14</v>
      </c>
    </row>
    <row r="14" spans="1:8" ht="12.75">
      <c r="A14" s="6"/>
      <c r="B14" s="12"/>
      <c r="C14" s="7"/>
      <c r="D14" s="8" t="s">
        <v>15</v>
      </c>
      <c r="E14" s="13"/>
      <c r="F14" s="17">
        <f>SUM(F12:F13)</f>
        <v>62.4</v>
      </c>
      <c r="G14" s="18"/>
      <c r="H14" s="7"/>
    </row>
    <row r="15" spans="1:8" ht="12.75">
      <c r="A15" s="6"/>
      <c r="B15" s="12"/>
      <c r="C15" s="7"/>
      <c r="D15" s="8"/>
      <c r="E15" s="13"/>
      <c r="F15" s="14"/>
      <c r="G15" s="15"/>
      <c r="H15" s="7"/>
    </row>
    <row r="16" spans="1:8" ht="12.75">
      <c r="A16" s="6"/>
      <c r="B16" s="12" t="s">
        <v>16</v>
      </c>
      <c r="C16" s="7"/>
      <c r="D16" s="8" t="s">
        <v>2</v>
      </c>
      <c r="E16" s="13" t="s">
        <v>3</v>
      </c>
      <c r="F16" s="14" t="s">
        <v>4</v>
      </c>
      <c r="G16" s="15"/>
      <c r="H16" s="7"/>
    </row>
    <row r="17" spans="1:8" ht="12.75">
      <c r="A17" s="6"/>
      <c r="B17" s="12"/>
      <c r="C17" s="7" t="s">
        <v>17</v>
      </c>
      <c r="D17" s="8">
        <v>0.5</v>
      </c>
      <c r="E17" s="8">
        <v>24</v>
      </c>
      <c r="F17" s="9">
        <f aca="true" t="shared" si="0" ref="F17:F26">+D17*E17</f>
        <v>12</v>
      </c>
      <c r="G17" s="10"/>
      <c r="H17" s="7" t="s">
        <v>18</v>
      </c>
    </row>
    <row r="18" spans="1:8" ht="12.75">
      <c r="A18" s="6"/>
      <c r="B18" s="12"/>
      <c r="C18" s="7" t="s">
        <v>19</v>
      </c>
      <c r="D18" s="8">
        <v>30</v>
      </c>
      <c r="E18" s="8">
        <v>0.1</v>
      </c>
      <c r="F18" s="9">
        <f t="shared" si="0"/>
        <v>3</v>
      </c>
      <c r="G18" s="10"/>
      <c r="H18" s="7" t="s">
        <v>20</v>
      </c>
    </row>
    <row r="19" spans="1:8" ht="12.75">
      <c r="A19" s="6"/>
      <c r="B19" s="12"/>
      <c r="C19" s="7" t="s">
        <v>21</v>
      </c>
      <c r="D19" s="8">
        <v>0.1</v>
      </c>
      <c r="E19" s="8">
        <v>24</v>
      </c>
      <c r="F19" s="9">
        <f t="shared" si="0"/>
        <v>2.4000000000000004</v>
      </c>
      <c r="G19" s="10"/>
      <c r="H19" s="7"/>
    </row>
    <row r="20" spans="1:8" ht="12.75">
      <c r="A20" s="6"/>
      <c r="B20" s="12"/>
      <c r="C20" s="7" t="s">
        <v>22</v>
      </c>
      <c r="D20" s="8">
        <v>2</v>
      </c>
      <c r="E20" s="8">
        <v>8</v>
      </c>
      <c r="F20" s="9">
        <f t="shared" si="0"/>
        <v>16</v>
      </c>
      <c r="G20" s="10"/>
      <c r="H20" s="7"/>
    </row>
    <row r="21" spans="1:8" ht="12.75">
      <c r="A21" s="6"/>
      <c r="B21" s="12"/>
      <c r="C21" s="7" t="s">
        <v>23</v>
      </c>
      <c r="D21" s="8">
        <v>0</v>
      </c>
      <c r="E21" s="8">
        <v>4</v>
      </c>
      <c r="F21" s="9">
        <f t="shared" si="0"/>
        <v>0</v>
      </c>
      <c r="G21" s="10"/>
      <c r="H21" s="7" t="s">
        <v>24</v>
      </c>
    </row>
    <row r="22" spans="1:8" ht="12.75">
      <c r="A22" s="6"/>
      <c r="B22" s="12"/>
      <c r="C22" s="7" t="s">
        <v>25</v>
      </c>
      <c r="D22" s="8"/>
      <c r="E22" s="8"/>
      <c r="F22" s="9">
        <f t="shared" si="0"/>
        <v>0</v>
      </c>
      <c r="G22" s="10"/>
      <c r="H22" s="7" t="s">
        <v>26</v>
      </c>
    </row>
    <row r="23" spans="1:8" ht="12.75">
      <c r="A23" s="6"/>
      <c r="B23" s="12"/>
      <c r="C23" s="7" t="s">
        <v>27</v>
      </c>
      <c r="D23" s="8"/>
      <c r="E23" s="8"/>
      <c r="F23" s="9">
        <f t="shared" si="0"/>
        <v>0</v>
      </c>
      <c r="G23" s="10"/>
      <c r="H23" s="7"/>
    </row>
    <row r="24" spans="1:8" ht="12.75">
      <c r="A24" s="6"/>
      <c r="B24" s="12"/>
      <c r="C24" s="7" t="s">
        <v>28</v>
      </c>
      <c r="D24" s="8"/>
      <c r="E24" s="8"/>
      <c r="F24" s="9">
        <f t="shared" si="0"/>
        <v>0</v>
      </c>
      <c r="G24" s="10"/>
      <c r="H24" s="7"/>
    </row>
    <row r="25" spans="1:8" ht="12.75">
      <c r="A25" s="6"/>
      <c r="B25" s="12"/>
      <c r="C25" s="7" t="s">
        <v>29</v>
      </c>
      <c r="D25" s="8"/>
      <c r="E25" s="8"/>
      <c r="F25" s="9">
        <f t="shared" si="0"/>
        <v>0</v>
      </c>
      <c r="G25" s="10"/>
      <c r="H25" s="7" t="s">
        <v>30</v>
      </c>
    </row>
    <row r="26" spans="1:8" ht="12.75">
      <c r="A26" s="6"/>
      <c r="B26" s="12"/>
      <c r="C26" s="7" t="s">
        <v>31</v>
      </c>
      <c r="D26" s="8"/>
      <c r="E26" s="8"/>
      <c r="F26" s="9">
        <f t="shared" si="0"/>
        <v>0</v>
      </c>
      <c r="G26" s="10"/>
      <c r="H26" s="7"/>
    </row>
    <row r="27" spans="1:8" ht="12.75">
      <c r="A27" s="6"/>
      <c r="B27" s="12"/>
      <c r="C27" s="7"/>
      <c r="D27" s="8" t="s">
        <v>32</v>
      </c>
      <c r="E27" s="13"/>
      <c r="F27" s="17">
        <f>SUM(F17:F26)</f>
        <v>33.4</v>
      </c>
      <c r="G27" s="18"/>
      <c r="H27" s="7"/>
    </row>
    <row r="28" spans="1:8" ht="12.75">
      <c r="A28" s="6"/>
      <c r="B28" s="12"/>
      <c r="C28" s="7"/>
      <c r="D28" s="8"/>
      <c r="E28" s="13"/>
      <c r="F28" s="14"/>
      <c r="G28" s="15"/>
      <c r="H28" s="7"/>
    </row>
    <row r="29" spans="1:8" ht="12.75">
      <c r="A29" s="6"/>
      <c r="B29" s="12" t="s">
        <v>33</v>
      </c>
      <c r="C29" s="7"/>
      <c r="D29" s="8" t="s">
        <v>2</v>
      </c>
      <c r="E29" s="13" t="s">
        <v>3</v>
      </c>
      <c r="F29" s="14" t="s">
        <v>4</v>
      </c>
      <c r="G29" s="15"/>
      <c r="H29" s="7"/>
    </row>
    <row r="30" spans="1:8" ht="12.75">
      <c r="A30" s="6"/>
      <c r="B30" s="12"/>
      <c r="C30" s="7" t="s">
        <v>34</v>
      </c>
      <c r="D30" s="8">
        <v>25</v>
      </c>
      <c r="E30" s="8">
        <v>0.2</v>
      </c>
      <c r="F30" s="9">
        <f>+D30*E30</f>
        <v>5</v>
      </c>
      <c r="G30" s="10"/>
      <c r="H30" s="7" t="s">
        <v>35</v>
      </c>
    </row>
    <row r="31" spans="1:8" ht="12.75">
      <c r="A31" s="6"/>
      <c r="B31" s="12"/>
      <c r="C31" s="7" t="s">
        <v>36</v>
      </c>
      <c r="D31" s="8">
        <v>6</v>
      </c>
      <c r="E31" s="8">
        <v>0.3</v>
      </c>
      <c r="F31" s="9">
        <f>+D31*E31</f>
        <v>1.7999999999999998</v>
      </c>
      <c r="G31" s="10"/>
      <c r="H31" s="7" t="s">
        <v>37</v>
      </c>
    </row>
    <row r="32" spans="1:8" ht="12.75">
      <c r="A32" s="6"/>
      <c r="B32" s="12"/>
      <c r="C32" s="7" t="s">
        <v>38</v>
      </c>
      <c r="D32" s="8"/>
      <c r="E32" s="8"/>
      <c r="F32" s="9">
        <f>+D32*E32</f>
        <v>0</v>
      </c>
      <c r="G32" s="10"/>
      <c r="H32" s="7" t="s">
        <v>39</v>
      </c>
    </row>
    <row r="33" spans="1:8" ht="12.75">
      <c r="A33" s="6"/>
      <c r="B33" s="12"/>
      <c r="C33" s="7" t="s">
        <v>40</v>
      </c>
      <c r="D33" s="8"/>
      <c r="E33" s="8"/>
      <c r="F33" s="9">
        <f>+D33*E33</f>
        <v>0</v>
      </c>
      <c r="G33" s="10"/>
      <c r="H33" s="7" t="s">
        <v>41</v>
      </c>
    </row>
    <row r="34" spans="1:8" ht="12.75">
      <c r="A34" s="6"/>
      <c r="B34" s="12"/>
      <c r="C34" s="7" t="s">
        <v>42</v>
      </c>
      <c r="D34" s="8"/>
      <c r="E34" s="8"/>
      <c r="F34" s="9">
        <f>+D34*E34</f>
        <v>0</v>
      </c>
      <c r="G34" s="10"/>
      <c r="H34" s="7"/>
    </row>
    <row r="35" spans="1:8" ht="12.75">
      <c r="A35" s="6"/>
      <c r="B35" s="12"/>
      <c r="C35" s="7"/>
      <c r="D35" s="8" t="s">
        <v>43</v>
      </c>
      <c r="E35" s="13"/>
      <c r="F35" s="17">
        <f>SUM(F30:F34)</f>
        <v>6.8</v>
      </c>
      <c r="G35" s="18"/>
      <c r="H35" s="7"/>
    </row>
    <row r="37" spans="1:8" ht="12.75">
      <c r="A37" s="6"/>
      <c r="B37" s="12" t="s">
        <v>44</v>
      </c>
      <c r="C37" s="7"/>
      <c r="D37" s="8" t="s">
        <v>45</v>
      </c>
      <c r="E37" s="8" t="s">
        <v>46</v>
      </c>
      <c r="F37" s="9" t="s">
        <v>4</v>
      </c>
      <c r="G37" s="10"/>
      <c r="H37" s="7" t="s">
        <v>47</v>
      </c>
    </row>
    <row r="38" spans="1:8" ht="12.75">
      <c r="A38" s="6"/>
      <c r="B38" s="12"/>
      <c r="C38" s="7" t="s">
        <v>28</v>
      </c>
      <c r="D38" s="8">
        <v>30</v>
      </c>
      <c r="E38" s="8">
        <v>24</v>
      </c>
      <c r="F38" s="9">
        <f aca="true" t="shared" si="1" ref="F38:F43">+D38*E38/10</f>
        <v>72</v>
      </c>
      <c r="G38" s="10"/>
      <c r="H38" s="7"/>
    </row>
    <row r="39" spans="1:8" ht="12.75">
      <c r="A39" s="6"/>
      <c r="B39" s="12"/>
      <c r="C39" s="7" t="s">
        <v>48</v>
      </c>
      <c r="D39" s="8"/>
      <c r="E39" s="8"/>
      <c r="F39" s="9">
        <f t="shared" si="1"/>
        <v>0</v>
      </c>
      <c r="G39" s="10"/>
      <c r="H39" s="7" t="s">
        <v>49</v>
      </c>
    </row>
    <row r="40" spans="1:8" ht="12.75">
      <c r="A40" s="6"/>
      <c r="B40" s="12"/>
      <c r="C40" s="7" t="s">
        <v>50</v>
      </c>
      <c r="D40" s="8">
        <v>1500</v>
      </c>
      <c r="E40" s="8">
        <v>0</v>
      </c>
      <c r="F40" s="9">
        <f t="shared" si="1"/>
        <v>0</v>
      </c>
      <c r="G40" s="10"/>
      <c r="H40" s="7"/>
    </row>
    <row r="41" spans="1:8" ht="12.75">
      <c r="A41" s="6"/>
      <c r="B41" s="12"/>
      <c r="C41" s="7" t="s">
        <v>51</v>
      </c>
      <c r="D41" s="8"/>
      <c r="E41" s="8"/>
      <c r="F41" s="9">
        <f t="shared" si="1"/>
        <v>0</v>
      </c>
      <c r="G41" s="10"/>
      <c r="H41" s="7"/>
    </row>
    <row r="42" spans="1:8" ht="12.75">
      <c r="A42" s="6"/>
      <c r="B42" s="12"/>
      <c r="C42" s="7" t="s">
        <v>31</v>
      </c>
      <c r="D42" s="8"/>
      <c r="E42" s="8"/>
      <c r="F42" s="9">
        <f t="shared" si="1"/>
        <v>0</v>
      </c>
      <c r="G42" s="10"/>
      <c r="H42" s="7"/>
    </row>
    <row r="43" spans="1:8" ht="12.75">
      <c r="A43" s="6"/>
      <c r="B43" s="12"/>
      <c r="C43" s="7" t="s">
        <v>52</v>
      </c>
      <c r="D43" s="8"/>
      <c r="E43" s="8"/>
      <c r="F43" s="9">
        <f t="shared" si="1"/>
        <v>0</v>
      </c>
      <c r="G43" s="10"/>
      <c r="H43" s="7"/>
    </row>
    <row r="44" spans="1:8" ht="12.75">
      <c r="A44" s="6"/>
      <c r="B44" s="12"/>
      <c r="C44" s="7" t="s">
        <v>53</v>
      </c>
      <c r="D44" s="8"/>
      <c r="E44" s="8"/>
      <c r="F44" s="9">
        <f>+D44*E44</f>
        <v>0</v>
      </c>
      <c r="G44" s="10"/>
      <c r="H44" s="7"/>
    </row>
    <row r="45" spans="1:8" ht="12.75">
      <c r="A45" s="6"/>
      <c r="B45" s="12"/>
      <c r="C45" s="7" t="s">
        <v>53</v>
      </c>
      <c r="D45" s="8"/>
      <c r="E45" s="8"/>
      <c r="F45" s="9">
        <f>+D45*E45</f>
        <v>0</v>
      </c>
      <c r="G45" s="10"/>
      <c r="H45" s="7"/>
    </row>
    <row r="46" spans="1:8" ht="12.75">
      <c r="A46" s="6"/>
      <c r="B46" s="12"/>
      <c r="C46" s="7"/>
      <c r="D46" s="8" t="s">
        <v>54</v>
      </c>
      <c r="E46" s="13"/>
      <c r="F46" s="19">
        <f>SUM(F38:F45)</f>
        <v>72</v>
      </c>
      <c r="G46" s="20"/>
      <c r="H46" s="7"/>
    </row>
    <row r="47" spans="1:8" ht="12.75">
      <c r="A47" s="6"/>
      <c r="B47" s="12"/>
      <c r="C47" s="7"/>
      <c r="D47" s="8"/>
      <c r="E47" s="13"/>
      <c r="F47" s="14"/>
      <c r="G47" s="15"/>
      <c r="H47" s="7"/>
    </row>
    <row r="48" spans="1:8" ht="12.75">
      <c r="A48" s="6"/>
      <c r="B48" s="12"/>
      <c r="C48" s="7" t="s">
        <v>55</v>
      </c>
      <c r="D48" s="8"/>
      <c r="E48" s="8"/>
      <c r="F48" s="17">
        <f>+F46+F35+F27+F14+F9</f>
        <v>203.6</v>
      </c>
      <c r="G48" s="18"/>
      <c r="H48" s="7"/>
    </row>
    <row r="49" spans="1:8" ht="12.75">
      <c r="A49" s="6"/>
      <c r="B49" s="12"/>
      <c r="C49" s="7"/>
      <c r="D49" s="8"/>
      <c r="E49" s="8"/>
      <c r="F49" s="14"/>
      <c r="G49" s="15"/>
      <c r="H49" s="7"/>
    </row>
    <row r="50" spans="1:8" ht="12.75">
      <c r="A50" s="6">
        <v>2</v>
      </c>
      <c r="B50" s="7" t="s">
        <v>56</v>
      </c>
      <c r="D50" s="8"/>
      <c r="E50" s="8"/>
      <c r="F50" s="9"/>
      <c r="G50" s="10"/>
      <c r="H50" s="7"/>
    </row>
    <row r="51" spans="1:8" ht="12.75">
      <c r="A51" s="6"/>
      <c r="B51" s="12"/>
      <c r="C51" s="7" t="s">
        <v>57</v>
      </c>
      <c r="D51" s="8" t="s">
        <v>2</v>
      </c>
      <c r="E51" s="8" t="s">
        <v>46</v>
      </c>
      <c r="F51" s="9" t="s">
        <v>58</v>
      </c>
      <c r="G51" s="10"/>
      <c r="H51" s="7"/>
    </row>
    <row r="52" spans="1:8" ht="12.75">
      <c r="A52" s="6"/>
      <c r="B52" s="12"/>
      <c r="C52" s="7" t="s">
        <v>59</v>
      </c>
      <c r="D52" s="8">
        <v>6.6</v>
      </c>
      <c r="E52" s="8">
        <v>9</v>
      </c>
      <c r="F52" s="9">
        <f>+E52*D52</f>
        <v>59.4</v>
      </c>
      <c r="G52" s="10"/>
      <c r="H52" s="7" t="s">
        <v>60</v>
      </c>
    </row>
    <row r="53" spans="1:8" ht="12.75">
      <c r="A53" s="6"/>
      <c r="B53" s="12"/>
      <c r="C53" s="7" t="s">
        <v>61</v>
      </c>
      <c r="D53" s="8">
        <v>0</v>
      </c>
      <c r="E53" s="8">
        <v>18</v>
      </c>
      <c r="F53" s="9">
        <f>+E53*D53</f>
        <v>0</v>
      </c>
      <c r="G53" s="10"/>
      <c r="H53" s="7" t="s">
        <v>62</v>
      </c>
    </row>
    <row r="54" spans="1:8" ht="12.75">
      <c r="A54" s="6"/>
      <c r="B54" s="12"/>
      <c r="C54" s="7" t="s">
        <v>63</v>
      </c>
      <c r="D54" s="8"/>
      <c r="E54" s="8"/>
      <c r="F54" s="9">
        <f>+E54*D54</f>
        <v>0</v>
      </c>
      <c r="G54" s="10"/>
      <c r="H54" s="7"/>
    </row>
    <row r="55" spans="1:8" ht="12.75">
      <c r="A55" s="6"/>
      <c r="B55" s="12"/>
      <c r="C55" s="7" t="s">
        <v>64</v>
      </c>
      <c r="D55" s="8"/>
      <c r="E55" s="13"/>
      <c r="F55" s="17">
        <f>SUM(F52:F54)</f>
        <v>59.4</v>
      </c>
      <c r="G55" s="18"/>
      <c r="H55" s="7"/>
    </row>
    <row r="56" spans="1:8" ht="12.75">
      <c r="A56" s="6"/>
      <c r="B56" s="12"/>
      <c r="C56" s="7"/>
      <c r="D56" s="8"/>
      <c r="E56" s="8"/>
      <c r="F56" s="9"/>
      <c r="G56" s="10"/>
      <c r="H56" s="7"/>
    </row>
    <row r="57" spans="1:8" ht="12.75">
      <c r="A57" s="6">
        <v>3</v>
      </c>
      <c r="B57" t="s">
        <v>65</v>
      </c>
      <c r="D57" s="21"/>
      <c r="E57" s="21"/>
      <c r="F57" s="17">
        <f>+F48-F55</f>
        <v>144.2</v>
      </c>
      <c r="G57" s="18"/>
      <c r="H57" s="7"/>
    </row>
    <row r="58" spans="1:8" ht="12.75">
      <c r="A58" s="6"/>
      <c r="B58" s="7"/>
      <c r="C58" s="7"/>
      <c r="D58" s="8"/>
      <c r="E58" s="8"/>
      <c r="F58" s="14"/>
      <c r="G58" s="15"/>
      <c r="H58" s="7"/>
    </row>
    <row r="59" spans="1:8" ht="12.75">
      <c r="A59" s="6">
        <v>4</v>
      </c>
      <c r="B59" t="s">
        <v>66</v>
      </c>
      <c r="D59" s="8"/>
      <c r="E59" s="8"/>
      <c r="F59" s="17">
        <v>1</v>
      </c>
      <c r="G59" s="18"/>
      <c r="H59" s="7"/>
    </row>
    <row r="60" spans="1:8" ht="12.75">
      <c r="A60" s="6"/>
      <c r="B60" s="7"/>
      <c r="C60" s="7"/>
      <c r="D60" s="8"/>
      <c r="E60" s="8"/>
      <c r="F60" s="9"/>
      <c r="G60" s="10"/>
      <c r="H60" s="7"/>
    </row>
    <row r="61" spans="1:8" ht="12.75">
      <c r="A61" s="6">
        <v>5</v>
      </c>
      <c r="B61" t="s">
        <v>67</v>
      </c>
      <c r="D61" s="13"/>
      <c r="E61" s="13"/>
      <c r="F61" s="22">
        <v>0.45</v>
      </c>
      <c r="G61" s="23"/>
      <c r="H61" s="7" t="s">
        <v>68</v>
      </c>
    </row>
    <row r="62" spans="1:8" ht="12.75">
      <c r="A62" s="6"/>
      <c r="B62" s="7"/>
      <c r="C62" s="7"/>
      <c r="D62" s="8"/>
      <c r="E62" s="8"/>
      <c r="F62" s="9"/>
      <c r="G62" s="10"/>
      <c r="H62" s="7"/>
    </row>
    <row r="63" spans="1:8" ht="12.75">
      <c r="A63" s="6">
        <v>6</v>
      </c>
      <c r="B63" s="7" t="s">
        <v>69</v>
      </c>
      <c r="D63" s="8"/>
      <c r="E63" s="8"/>
      <c r="F63" s="17">
        <f>+(F57*F59)/F61</f>
        <v>320.4444444444444</v>
      </c>
      <c r="G63" s="18"/>
      <c r="H63" s="7"/>
    </row>
    <row r="64" spans="1:8" ht="12.75">
      <c r="A64" s="6"/>
      <c r="B64" s="7"/>
      <c r="C64" s="7"/>
      <c r="D64" s="8"/>
      <c r="E64" s="8"/>
      <c r="F64" s="9"/>
      <c r="G64" s="10"/>
      <c r="H64" s="7"/>
    </row>
    <row r="65" spans="1:8" ht="12.75">
      <c r="A65" s="6">
        <v>7</v>
      </c>
      <c r="B65" s="7" t="s">
        <v>70</v>
      </c>
      <c r="D65" s="8"/>
      <c r="E65" s="8"/>
      <c r="F65" s="17">
        <v>105</v>
      </c>
      <c r="G65" s="18"/>
      <c r="H65" s="7" t="s">
        <v>71</v>
      </c>
    </row>
    <row r="66" spans="1:8" ht="12.75">
      <c r="A66" s="6"/>
      <c r="B66" s="7"/>
      <c r="C66" s="7"/>
      <c r="D66" s="8"/>
      <c r="E66" s="8"/>
      <c r="F66" s="9"/>
      <c r="G66" s="10"/>
      <c r="H66" s="7"/>
    </row>
    <row r="67" spans="1:8" ht="12.75">
      <c r="A67" s="6">
        <v>8</v>
      </c>
      <c r="B67" s="7" t="s">
        <v>72</v>
      </c>
      <c r="D67" s="8"/>
      <c r="E67" s="8"/>
      <c r="F67" s="22">
        <v>0.85</v>
      </c>
      <c r="G67" s="23"/>
      <c r="H67" s="7" t="s">
        <v>73</v>
      </c>
    </row>
    <row r="68" spans="1:8" ht="12.75">
      <c r="A68" s="6"/>
      <c r="B68" s="7"/>
      <c r="C68" s="7"/>
      <c r="D68" s="8"/>
      <c r="E68" s="8"/>
      <c r="F68" s="9"/>
      <c r="G68" s="10"/>
      <c r="H68" s="7"/>
    </row>
    <row r="69" spans="1:8" ht="12.75">
      <c r="A69" s="6">
        <v>9</v>
      </c>
      <c r="B69" s="7" t="s">
        <v>74</v>
      </c>
      <c r="D69" s="8"/>
      <c r="E69" s="8"/>
      <c r="F69" s="24">
        <f>+((F57*F59/F67)/F65)/24</f>
        <v>0.0673202614379085</v>
      </c>
      <c r="G69" s="25"/>
      <c r="H69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Chamberline</dc:creator>
  <cp:keywords/>
  <dc:description/>
  <cp:lastModifiedBy>Michael</cp:lastModifiedBy>
  <dcterms:created xsi:type="dcterms:W3CDTF">2005-10-19T17:10:34Z</dcterms:created>
  <dcterms:modified xsi:type="dcterms:W3CDTF">2010-01-29T14:34:59Z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1924665429</vt:i4>
  </property>
  <property fmtid="{D5CDD505-2E9C-101B-9397-08002B2CF9AE}" pid="3" name="_EmailSubject">
    <vt:lpwstr>PCYC web additions</vt:lpwstr>
  </property>
  <property fmtid="{D5CDD505-2E9C-101B-9397-08002B2CF9AE}" pid="4" name="_AuthorEmail">
    <vt:lpwstr>Steve@chamb.com</vt:lpwstr>
  </property>
  <property fmtid="{D5CDD505-2E9C-101B-9397-08002B2CF9AE}" pid="5" name="_AuthorEmailDisplayName">
    <vt:lpwstr>Steve Chamberlin</vt:lpwstr>
  </property>
  <property fmtid="{D5CDD505-2E9C-101B-9397-08002B2CF9AE}" pid="6" name="_ReviewingToolsShownOnce">
    <vt:lpwstr/>
  </property>
</Properties>
</file>